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zefsky\Desktop\"/>
    </mc:Choice>
  </mc:AlternateContent>
  <xr:revisionPtr revIDLastSave="0" documentId="13_ncr:1_{84B653DC-E096-4CF9-B08B-AAE106535D1A}" xr6:coauthVersionLast="36" xr6:coauthVersionMax="36" xr10:uidLastSave="{00000000-0000-0000-0000-000000000000}"/>
  <bookViews>
    <workbookView xWindow="0" yWindow="0" windowWidth="17760" windowHeight="8664" activeTab="1" xr2:uid="{00000000-000D-0000-FFFF-FFFF00000000}"/>
  </bookViews>
  <sheets>
    <sheet name="COMP585.001.SP21" sheetId="1" r:id="rId1"/>
    <sheet name="CON" sheetId="2" r:id="rId2"/>
  </sheets>
  <definedNames>
    <definedName name="L2N">CON!$A$2:$B$14</definedName>
    <definedName name="N2L">CON!$E$2:$F$12</definedName>
  </definedNames>
  <calcPr calcId="191029"/>
</workbook>
</file>

<file path=xl/calcChain.xml><?xml version="1.0" encoding="utf-8"?>
<calcChain xmlns="http://schemas.openxmlformats.org/spreadsheetml/2006/main">
  <c r="R4" i="1" l="1"/>
  <c r="R5" i="1"/>
  <c r="R3" i="1"/>
  <c r="T4" i="1" l="1"/>
  <c r="T5" i="1"/>
  <c r="T3" i="1"/>
  <c r="I4" i="1" l="1"/>
  <c r="I5" i="1"/>
  <c r="I3" i="1"/>
  <c r="P4" i="1"/>
  <c r="P5" i="1"/>
  <c r="P3" i="1"/>
  <c r="X4" i="1"/>
  <c r="X5" i="1"/>
  <c r="V4" i="1"/>
  <c r="V5" i="1"/>
  <c r="X3" i="1"/>
  <c r="V3" i="1"/>
  <c r="AU4" i="1"/>
  <c r="AU5" i="1"/>
  <c r="AU3" i="1"/>
  <c r="AV3" i="1" l="1"/>
  <c r="AW3" i="1" s="1"/>
  <c r="AV5" i="1"/>
  <c r="AW5" i="1" s="1"/>
  <c r="AV4" i="1"/>
  <c r="AW4" i="1" s="1"/>
</calcChain>
</file>

<file path=xl/sharedStrings.xml><?xml version="1.0" encoding="utf-8"?>
<sst xmlns="http://schemas.openxmlformats.org/spreadsheetml/2006/main" count="144" uniqueCount="82">
  <si>
    <t/>
  </si>
  <si>
    <t>Name</t>
  </si>
  <si>
    <t>Sprint 1</t>
  </si>
  <si>
    <t>Sprint 2</t>
  </si>
  <si>
    <t>Sprint 3</t>
  </si>
  <si>
    <t>Sprint 4</t>
  </si>
  <si>
    <t>Sprint 5</t>
  </si>
  <si>
    <t>Sprint 6</t>
  </si>
  <si>
    <t>Critique</t>
  </si>
  <si>
    <t>B+</t>
  </si>
  <si>
    <t>F</t>
  </si>
  <si>
    <t>A-</t>
  </si>
  <si>
    <t>A</t>
  </si>
  <si>
    <t>A+</t>
  </si>
  <si>
    <t>B</t>
  </si>
  <si>
    <t>C</t>
  </si>
  <si>
    <t>B-</t>
  </si>
  <si>
    <t>C+</t>
  </si>
  <si>
    <t>C-</t>
  </si>
  <si>
    <t>D</t>
  </si>
  <si>
    <t>Assign 1</t>
  </si>
  <si>
    <t>Assign 2</t>
  </si>
  <si>
    <t>Assign 3</t>
  </si>
  <si>
    <t>Assign 4</t>
  </si>
  <si>
    <t>Assign 5</t>
  </si>
  <si>
    <t>Assign 6</t>
  </si>
  <si>
    <t>Assign 7</t>
  </si>
  <si>
    <t>Present</t>
  </si>
  <si>
    <t>Rd Jan 21</t>
  </si>
  <si>
    <t>Rd Jan 28</t>
  </si>
  <si>
    <t>Rd Feb 2</t>
  </si>
  <si>
    <t>Rd Feb 4</t>
  </si>
  <si>
    <t>Rd Feb 9</t>
  </si>
  <si>
    <t>Rd Feb 11</t>
  </si>
  <si>
    <t>Rd Feb 23</t>
  </si>
  <si>
    <t>Rd Feb 25</t>
  </si>
  <si>
    <t>Rd Mar 2</t>
  </si>
  <si>
    <t>Rd Mar 4</t>
  </si>
  <si>
    <t>Rd Mar 9</t>
  </si>
  <si>
    <t>Rd Mar 18</t>
  </si>
  <si>
    <t>Rd Mar 25</t>
  </si>
  <si>
    <t>Rd Mar 30</t>
  </si>
  <si>
    <t>Rd Apr 1</t>
  </si>
  <si>
    <t>Rd Apr 6</t>
  </si>
  <si>
    <t>Rd Apr 8</t>
  </si>
  <si>
    <t>Rd Apr 13</t>
  </si>
  <si>
    <t>Rd Apr 20</t>
  </si>
  <si>
    <t>Rd Apr 25</t>
  </si>
  <si>
    <t>Rd Apr 27</t>
  </si>
  <si>
    <t>Rd May 4</t>
  </si>
  <si>
    <t>D+</t>
  </si>
  <si>
    <t>D-</t>
  </si>
  <si>
    <t>L2N</t>
  </si>
  <si>
    <t>TOTAL</t>
  </si>
  <si>
    <t>Game final</t>
  </si>
  <si>
    <t>N2L</t>
  </si>
  <si>
    <t>90-94 A-</t>
  </si>
  <si>
    <t>87-89 B+</t>
  </si>
  <si>
    <t>83-86 B</t>
  </si>
  <si>
    <t>80-82 B-</t>
  </si>
  <si>
    <t>77-79 C+</t>
  </si>
  <si>
    <t>73-76 C</t>
  </si>
  <si>
    <t>70-72 C-</t>
  </si>
  <si>
    <t>67-69 D+</t>
  </si>
  <si>
    <t>60-66 D</t>
  </si>
  <si>
    <t>0-59 F</t>
  </si>
  <si>
    <t>94-100 A</t>
  </si>
  <si>
    <t>GRADE</t>
  </si>
  <si>
    <t>All Zeroes</t>
  </si>
  <si>
    <t>Top</t>
  </si>
  <si>
    <t>Middle</t>
  </si>
  <si>
    <t>CRIT (10)</t>
  </si>
  <si>
    <t>PRES (15)</t>
  </si>
  <si>
    <t>FINAL (5)</t>
  </si>
  <si>
    <t>Final</t>
  </si>
  <si>
    <t>GAME (25)</t>
  </si>
  <si>
    <t>SPRINT (25)</t>
  </si>
  <si>
    <t>ASSIGN (15)</t>
  </si>
  <si>
    <t>Sprints</t>
  </si>
  <si>
    <t>Assignments</t>
  </si>
  <si>
    <t>READ (5)</t>
  </si>
  <si>
    <t>Readings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</si>
</sst>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8"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"/>
  <sheetViews>
    <sheetView topLeftCell="Y1" workbookViewId="0">
      <selection activeCell="AE10" sqref="AE10"/>
    </sheetView>
  </sheetViews>
  <sheetFormatPr defaultRowHeight="14.4" x14ac:dyDescent="0.3"/>
  <cols>
    <col min="1" max="1" width="18.44140625" bestFit="1" customWidth="1"/>
    <col min="2" max="8" width="8.88671875" customWidth="1"/>
    <col min="9" max="9" width="10.5546875" bestFit="1" customWidth="1"/>
    <col min="10" max="16" width="8.88671875" customWidth="1"/>
    <col min="17" max="17" width="9.77734375" customWidth="1"/>
    <col min="18" max="19" width="9.33203125" customWidth="1"/>
    <col min="20" max="46" width="8.88671875" customWidth="1"/>
    <col min="47" max="47" width="8" bestFit="1" customWidth="1"/>
    <col min="48" max="48" width="8.5546875" customWidth="1"/>
  </cols>
  <sheetData>
    <row r="1" spans="1:49" x14ac:dyDescent="0.3">
      <c r="A1" t="s">
        <v>0</v>
      </c>
      <c r="B1" s="757" t="s">
        <v>79</v>
      </c>
      <c r="C1" s="757"/>
      <c r="D1" s="757"/>
      <c r="E1" s="757"/>
      <c r="F1" s="757"/>
      <c r="G1" s="757"/>
      <c r="H1" s="757"/>
      <c r="I1" s="753" t="s">
        <v>77</v>
      </c>
      <c r="J1" s="757" t="s">
        <v>78</v>
      </c>
      <c r="K1" s="757"/>
      <c r="L1" s="757"/>
      <c r="M1" s="757"/>
      <c r="N1" s="757"/>
      <c r="O1" s="757"/>
      <c r="P1" s="753" t="s">
        <v>76</v>
      </c>
      <c r="Q1" s="756"/>
      <c r="R1" s="753" t="s">
        <v>75</v>
      </c>
      <c r="S1" s="754"/>
      <c r="T1" s="753" t="s">
        <v>73</v>
      </c>
      <c r="V1" t="s">
        <v>72</v>
      </c>
      <c r="X1" t="s">
        <v>71</v>
      </c>
      <c r="Y1" s="757" t="s">
        <v>81</v>
      </c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757"/>
      <c r="AS1" s="757"/>
      <c r="AT1" s="757"/>
      <c r="AU1" t="s">
        <v>80</v>
      </c>
      <c r="AV1" s="755" t="s">
        <v>53</v>
      </c>
      <c r="AW1" t="s">
        <v>67</v>
      </c>
    </row>
    <row r="2" spans="1:49" x14ac:dyDescent="0.3">
      <c r="A2" s="1" t="s">
        <v>1</v>
      </c>
      <c r="B2" s="2" t="s">
        <v>20</v>
      </c>
      <c r="C2" s="3" t="s">
        <v>21</v>
      </c>
      <c r="D2" s="5" t="s">
        <v>22</v>
      </c>
      <c r="E2" s="7" t="s">
        <v>23</v>
      </c>
      <c r="F2" s="9" t="s">
        <v>24</v>
      </c>
      <c r="G2" s="11" t="s">
        <v>25</v>
      </c>
      <c r="H2" s="14" t="s">
        <v>26</v>
      </c>
      <c r="I2" s="752"/>
      <c r="J2" s="4" t="s">
        <v>2</v>
      </c>
      <c r="K2" s="6" t="s">
        <v>3</v>
      </c>
      <c r="L2" s="8" t="s">
        <v>4</v>
      </c>
      <c r="M2" s="10" t="s">
        <v>5</v>
      </c>
      <c r="N2" s="12" t="s">
        <v>6</v>
      </c>
      <c r="O2" s="15" t="s">
        <v>7</v>
      </c>
      <c r="P2" s="752"/>
      <c r="Q2" s="752" t="s">
        <v>54</v>
      </c>
      <c r="R2" s="752"/>
      <c r="S2" s="752" t="s">
        <v>74</v>
      </c>
      <c r="U2" s="13" t="s">
        <v>27</v>
      </c>
      <c r="V2" s="752"/>
      <c r="W2" s="17" t="s">
        <v>8</v>
      </c>
      <c r="X2" s="752"/>
      <c r="Y2" s="752" t="s">
        <v>28</v>
      </c>
      <c r="Z2" s="752" t="s">
        <v>29</v>
      </c>
      <c r="AA2" s="752" t="s">
        <v>30</v>
      </c>
      <c r="AB2" s="752" t="s">
        <v>31</v>
      </c>
      <c r="AC2" s="752" t="s">
        <v>32</v>
      </c>
      <c r="AD2" s="752" t="s">
        <v>33</v>
      </c>
      <c r="AE2" s="752" t="s">
        <v>34</v>
      </c>
      <c r="AF2" s="752" t="s">
        <v>35</v>
      </c>
      <c r="AG2" s="752" t="s">
        <v>36</v>
      </c>
      <c r="AH2" s="752" t="s">
        <v>37</v>
      </c>
      <c r="AI2" s="752" t="s">
        <v>38</v>
      </c>
      <c r="AJ2" s="752" t="s">
        <v>39</v>
      </c>
      <c r="AK2" s="752" t="s">
        <v>40</v>
      </c>
      <c r="AL2" s="752" t="s">
        <v>41</v>
      </c>
      <c r="AM2" s="752" t="s">
        <v>42</v>
      </c>
      <c r="AN2" s="752" t="s">
        <v>43</v>
      </c>
      <c r="AO2" s="752" t="s">
        <v>44</v>
      </c>
      <c r="AP2" s="752" t="s">
        <v>45</v>
      </c>
      <c r="AQ2" s="752" t="s">
        <v>46</v>
      </c>
      <c r="AR2" s="752" t="s">
        <v>47</v>
      </c>
      <c r="AS2" s="752" t="s">
        <v>48</v>
      </c>
      <c r="AT2" s="16" t="s">
        <v>49</v>
      </c>
      <c r="AU2" s="752"/>
    </row>
    <row r="3" spans="1:49" x14ac:dyDescent="0.3">
      <c r="A3" t="s">
        <v>68</v>
      </c>
      <c r="B3" t="s">
        <v>10</v>
      </c>
      <c r="C3" t="s">
        <v>10</v>
      </c>
      <c r="D3" t="s">
        <v>10</v>
      </c>
      <c r="E3" t="s">
        <v>10</v>
      </c>
      <c r="F3" t="s">
        <v>10</v>
      </c>
      <c r="G3" t="s">
        <v>10</v>
      </c>
      <c r="H3" t="s">
        <v>10</v>
      </c>
      <c r="I3">
        <f t="shared" ref="I3:I34" si="0">ROUND(15*(VLOOKUP(B3,L2N,2,FALSE)+VLOOKUP(C3,L2N,2,FALSE)+VLOOKUP(D3,L2N,2,FALSE)+VLOOKUP(E3,L2N,2,FALSE)+VLOOKUP(F3,L2N,2,FALSE)+VLOOKUP(G3,L2N,2,FALSE)+VLOOKUP(H3,L2N,2,FALSE))/700,2)</f>
        <v>0</v>
      </c>
      <c r="J3" t="s">
        <v>10</v>
      </c>
      <c r="K3" t="s">
        <v>10</v>
      </c>
      <c r="L3" t="s">
        <v>10</v>
      </c>
      <c r="M3" t="s">
        <v>10</v>
      </c>
      <c r="N3" t="s">
        <v>10</v>
      </c>
      <c r="O3" t="s">
        <v>10</v>
      </c>
      <c r="P3">
        <f t="shared" ref="P3:P34" si="1">ROUND(25*(VLOOKUP(J3,L2N,2,FALSE)+VLOOKUP(K3,L2N,2,FALSE)+VLOOKUP(L3,L2N,2,FALSE)+VLOOKUP(M3,L2N,2,FALSE)+VLOOKUP(N3,L2N,2,FALSE)+VLOOKUP(O3,L2N,2,FALSE))/600,2)</f>
        <v>0</v>
      </c>
      <c r="Q3" t="s">
        <v>10</v>
      </c>
      <c r="R3">
        <f t="shared" ref="R3:R34" si="2">25*(VLOOKUP(Q3,L2N,2,FALSE)/100)</f>
        <v>0</v>
      </c>
      <c r="S3" t="s">
        <v>10</v>
      </c>
      <c r="T3">
        <f t="shared" ref="T3:T34" si="3">5*(VLOOKUP(S3,L2N,2,FALSE)/100)</f>
        <v>0</v>
      </c>
      <c r="U3" t="s">
        <v>10</v>
      </c>
      <c r="V3">
        <f t="shared" ref="V3:V34" si="4">15*(VLOOKUP(U3,L2N,2,FALSE)/100)</f>
        <v>0</v>
      </c>
      <c r="W3" t="s">
        <v>10</v>
      </c>
      <c r="X3">
        <f t="shared" ref="X3:X34" si="5">10*(VLOOKUP(W3,L2N,2,FALSE)/100)</f>
        <v>0</v>
      </c>
      <c r="Y3" s="752">
        <v>0</v>
      </c>
      <c r="Z3" s="752">
        <v>0</v>
      </c>
      <c r="AA3" s="18">
        <v>0</v>
      </c>
      <c r="AB3" s="752">
        <v>0</v>
      </c>
      <c r="AC3" s="19">
        <v>0</v>
      </c>
      <c r="AD3" s="20">
        <v>0</v>
      </c>
      <c r="AE3" s="752">
        <v>0</v>
      </c>
      <c r="AF3" s="752">
        <v>0</v>
      </c>
      <c r="AG3" s="752">
        <v>0</v>
      </c>
      <c r="AH3" s="752">
        <v>0</v>
      </c>
      <c r="AI3" s="752">
        <v>0</v>
      </c>
      <c r="AJ3" s="752">
        <v>0</v>
      </c>
      <c r="AK3" s="752">
        <v>0</v>
      </c>
      <c r="AL3" s="752">
        <v>0</v>
      </c>
      <c r="AM3" s="752">
        <v>0</v>
      </c>
      <c r="AN3" s="752">
        <v>0</v>
      </c>
      <c r="AO3" s="752">
        <v>0</v>
      </c>
      <c r="AP3" s="752">
        <v>0</v>
      </c>
      <c r="AQ3" s="752">
        <v>0</v>
      </c>
      <c r="AR3" s="752">
        <v>0</v>
      </c>
      <c r="AS3" s="752">
        <v>0</v>
      </c>
      <c r="AT3" s="752">
        <v>0</v>
      </c>
      <c r="AU3" s="752">
        <f t="shared" ref="AU3:AU34" si="6">MIN(5*(SUM(Y3:AT3)/(18*3)),5)</f>
        <v>0</v>
      </c>
      <c r="AV3" s="752">
        <f t="shared" ref="AV3:AV34" si="7">I3+P3+R3+T3+V3+X3+AU3</f>
        <v>0</v>
      </c>
      <c r="AW3" t="str">
        <f t="shared" ref="AW3:AW34" si="8">VLOOKUP(ROUND(AV3,0),N2L,2,TRUE)</f>
        <v>F</v>
      </c>
    </row>
    <row r="4" spans="1:49" x14ac:dyDescent="0.3">
      <c r="A4" t="s">
        <v>69</v>
      </c>
      <c r="B4" t="s">
        <v>13</v>
      </c>
      <c r="C4" t="s">
        <v>13</v>
      </c>
      <c r="D4" t="s">
        <v>13</v>
      </c>
      <c r="E4" t="s">
        <v>13</v>
      </c>
      <c r="F4" t="s">
        <v>13</v>
      </c>
      <c r="G4" t="s">
        <v>13</v>
      </c>
      <c r="H4" t="s">
        <v>13</v>
      </c>
      <c r="I4">
        <f t="shared" si="0"/>
        <v>14.7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>
        <f t="shared" si="1"/>
        <v>24.5</v>
      </c>
      <c r="Q4" t="s">
        <v>13</v>
      </c>
      <c r="R4">
        <f t="shared" si="2"/>
        <v>24.5</v>
      </c>
      <c r="S4" t="s">
        <v>13</v>
      </c>
      <c r="T4">
        <f t="shared" si="3"/>
        <v>4.9000000000000004</v>
      </c>
      <c r="U4" t="s">
        <v>13</v>
      </c>
      <c r="V4">
        <f t="shared" si="4"/>
        <v>14.7</v>
      </c>
      <c r="W4" t="s">
        <v>13</v>
      </c>
      <c r="X4">
        <f t="shared" si="5"/>
        <v>9.8000000000000007</v>
      </c>
      <c r="Y4" s="21">
        <v>3</v>
      </c>
      <c r="Z4" s="22">
        <v>3</v>
      </c>
      <c r="AA4" s="23">
        <v>3</v>
      </c>
      <c r="AB4" s="24">
        <v>3</v>
      </c>
      <c r="AC4" s="25">
        <v>3</v>
      </c>
      <c r="AD4" s="26">
        <v>3</v>
      </c>
      <c r="AE4" s="27">
        <v>3</v>
      </c>
      <c r="AF4" s="752">
        <v>3</v>
      </c>
      <c r="AG4" s="28">
        <v>3</v>
      </c>
      <c r="AH4" s="29">
        <v>3</v>
      </c>
      <c r="AI4" s="30">
        <v>3</v>
      </c>
      <c r="AJ4" s="31">
        <v>3</v>
      </c>
      <c r="AK4" s="752">
        <v>3</v>
      </c>
      <c r="AL4" s="32">
        <v>3</v>
      </c>
      <c r="AM4" s="33">
        <v>3</v>
      </c>
      <c r="AN4" s="34">
        <v>3</v>
      </c>
      <c r="AO4" s="35">
        <v>3</v>
      </c>
      <c r="AP4" s="36">
        <v>3</v>
      </c>
      <c r="AQ4" s="37">
        <v>3</v>
      </c>
      <c r="AR4" s="38">
        <v>3</v>
      </c>
      <c r="AS4" s="39">
        <v>3</v>
      </c>
      <c r="AT4" s="40">
        <v>3</v>
      </c>
      <c r="AU4" s="752">
        <f t="shared" si="6"/>
        <v>5</v>
      </c>
      <c r="AV4" s="752">
        <f t="shared" si="7"/>
        <v>98.100000000000009</v>
      </c>
      <c r="AW4" t="str">
        <f t="shared" si="8"/>
        <v>A</v>
      </c>
    </row>
    <row r="5" spans="1:49" x14ac:dyDescent="0.3">
      <c r="A5" t="s">
        <v>70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>
        <f t="shared" si="0"/>
        <v>12.75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>
        <f t="shared" si="1"/>
        <v>21.25</v>
      </c>
      <c r="Q5" t="s">
        <v>14</v>
      </c>
      <c r="R5">
        <f t="shared" si="2"/>
        <v>21.25</v>
      </c>
      <c r="S5" t="s">
        <v>14</v>
      </c>
      <c r="T5">
        <f t="shared" si="3"/>
        <v>4.25</v>
      </c>
      <c r="U5" t="s">
        <v>14</v>
      </c>
      <c r="V5">
        <f t="shared" si="4"/>
        <v>12.75</v>
      </c>
      <c r="W5" t="s">
        <v>14</v>
      </c>
      <c r="X5">
        <f t="shared" si="5"/>
        <v>8.5</v>
      </c>
      <c r="Y5" s="41">
        <v>3</v>
      </c>
      <c r="Z5" s="752">
        <v>3</v>
      </c>
      <c r="AA5" s="42">
        <v>3</v>
      </c>
      <c r="AB5" s="43">
        <v>3</v>
      </c>
      <c r="AC5" s="44">
        <v>0</v>
      </c>
      <c r="AD5" s="45">
        <v>3</v>
      </c>
      <c r="AE5" s="46">
        <v>3</v>
      </c>
      <c r="AF5" s="47">
        <v>3</v>
      </c>
      <c r="AG5" s="48">
        <v>3</v>
      </c>
      <c r="AH5" s="752">
        <v>3</v>
      </c>
      <c r="AI5" s="49">
        <v>3</v>
      </c>
      <c r="AJ5" s="50">
        <v>3</v>
      </c>
      <c r="AK5" s="51">
        <v>3</v>
      </c>
      <c r="AL5" s="52">
        <v>3</v>
      </c>
      <c r="AM5" s="752">
        <v>3</v>
      </c>
      <c r="AN5" s="752">
        <v>3</v>
      </c>
      <c r="AO5" s="752">
        <v>3</v>
      </c>
      <c r="AP5" s="752">
        <v>3</v>
      </c>
      <c r="AQ5" s="752">
        <v>3</v>
      </c>
      <c r="AR5" s="53">
        <v>0</v>
      </c>
      <c r="AS5" s="752">
        <v>0</v>
      </c>
      <c r="AT5" s="752">
        <v>0</v>
      </c>
      <c r="AU5" s="752">
        <f t="shared" si="6"/>
        <v>5</v>
      </c>
      <c r="AV5" s="752">
        <f t="shared" si="7"/>
        <v>85.75</v>
      </c>
      <c r="AW5" t="str">
        <f t="shared" si="8"/>
        <v>B</v>
      </c>
    </row>
    <row r="6" spans="1:49" x14ac:dyDescent="0.3">
      <c r="Y6" s="54"/>
      <c r="Z6" s="55"/>
      <c r="AA6" s="56"/>
      <c r="AB6" s="57"/>
      <c r="AC6" s="58"/>
      <c r="AD6" s="59"/>
      <c r="AE6" s="60"/>
      <c r="AF6" s="61"/>
      <c r="AG6" s="62"/>
      <c r="AH6" s="63"/>
      <c r="AI6" s="64"/>
      <c r="AJ6" s="65"/>
      <c r="AK6" s="66"/>
      <c r="AL6" s="67"/>
      <c r="AM6" s="68"/>
      <c r="AN6" s="69"/>
      <c r="AO6" s="70"/>
      <c r="AP6" s="71"/>
      <c r="AQ6" s="72"/>
      <c r="AR6" s="73"/>
      <c r="AS6" s="74"/>
      <c r="AT6" s="75"/>
      <c r="AU6" s="752"/>
      <c r="AV6" s="752"/>
    </row>
    <row r="7" spans="1:49" x14ac:dyDescent="0.3">
      <c r="Y7" s="76"/>
      <c r="Z7" s="77"/>
      <c r="AA7" s="78"/>
      <c r="AB7" s="79"/>
      <c r="AC7" s="80"/>
      <c r="AD7" s="81"/>
      <c r="AE7" s="82"/>
      <c r="AF7" s="83"/>
      <c r="AG7" s="84"/>
      <c r="AH7" s="85"/>
      <c r="AI7" s="86"/>
      <c r="AJ7" s="87"/>
      <c r="AK7" s="88"/>
      <c r="AL7" s="89"/>
      <c r="AM7" s="90"/>
      <c r="AN7" s="91"/>
      <c r="AO7" s="92"/>
      <c r="AP7" s="93"/>
      <c r="AQ7" s="94"/>
      <c r="AR7" s="95"/>
      <c r="AS7" s="96"/>
      <c r="AT7" s="97"/>
      <c r="AU7" s="752"/>
      <c r="AV7" s="752"/>
    </row>
    <row r="8" spans="1:49" x14ac:dyDescent="0.3">
      <c r="Y8" s="98"/>
      <c r="Z8" s="99"/>
      <c r="AA8" s="100"/>
      <c r="AB8" s="101"/>
      <c r="AC8" s="102"/>
      <c r="AD8" s="103"/>
      <c r="AE8" s="104"/>
      <c r="AF8" s="105"/>
      <c r="AG8" s="106"/>
      <c r="AH8" s="107"/>
      <c r="AI8" s="108"/>
      <c r="AJ8" s="109"/>
      <c r="AK8" s="110"/>
      <c r="AL8" s="111"/>
      <c r="AM8" s="112"/>
      <c r="AN8" s="113"/>
      <c r="AO8" s="114"/>
      <c r="AP8" s="115"/>
      <c r="AQ8" s="116"/>
      <c r="AR8" s="117"/>
      <c r="AS8" s="118"/>
      <c r="AT8" s="119"/>
      <c r="AU8" s="752"/>
      <c r="AV8" s="752"/>
    </row>
    <row r="9" spans="1:49" x14ac:dyDescent="0.3">
      <c r="Y9" s="120"/>
      <c r="Z9" s="121"/>
      <c r="AA9" s="122"/>
      <c r="AB9" s="123"/>
      <c r="AC9" s="124"/>
      <c r="AD9" s="125"/>
      <c r="AE9" s="126"/>
      <c r="AF9" s="127"/>
      <c r="AG9" s="128"/>
      <c r="AH9" s="129"/>
      <c r="AI9" s="130"/>
      <c r="AJ9" s="131"/>
      <c r="AK9" s="132"/>
      <c r="AL9" s="133"/>
      <c r="AM9" s="134"/>
      <c r="AN9" s="135"/>
      <c r="AO9" s="136"/>
      <c r="AP9" s="137"/>
      <c r="AQ9" s="138"/>
      <c r="AR9" s="139"/>
      <c r="AS9" s="140"/>
      <c r="AT9" s="141"/>
      <c r="AU9" s="752"/>
      <c r="AV9" s="752"/>
    </row>
    <row r="10" spans="1:49" x14ac:dyDescent="0.3">
      <c r="Y10" s="142"/>
      <c r="Z10" s="143"/>
      <c r="AA10" s="144"/>
      <c r="AB10" s="145"/>
      <c r="AC10" s="146"/>
      <c r="AD10" s="147"/>
      <c r="AE10" s="148"/>
      <c r="AF10" s="149"/>
      <c r="AG10" s="150"/>
      <c r="AH10" s="151"/>
      <c r="AI10" s="152"/>
      <c r="AJ10" s="153"/>
      <c r="AK10" s="154"/>
      <c r="AL10" s="155"/>
      <c r="AM10" s="156"/>
      <c r="AN10" s="157"/>
      <c r="AO10" s="158"/>
      <c r="AP10" s="159"/>
      <c r="AQ10" s="160"/>
      <c r="AR10" s="161"/>
      <c r="AS10" s="162"/>
      <c r="AT10" s="163"/>
      <c r="AU10" s="752"/>
      <c r="AV10" s="752"/>
    </row>
    <row r="11" spans="1:49" x14ac:dyDescent="0.3">
      <c r="Y11" s="164"/>
      <c r="AA11" s="165"/>
      <c r="AB11" s="166"/>
      <c r="AC11" s="167"/>
      <c r="AD11" s="168"/>
      <c r="AE11" s="169"/>
      <c r="AF11" s="170"/>
      <c r="AG11" s="171"/>
      <c r="AH11" s="172"/>
      <c r="AI11" s="173"/>
      <c r="AJ11" s="174"/>
      <c r="AK11" s="175"/>
      <c r="AL11" s="176"/>
      <c r="AM11" s="177"/>
      <c r="AN11" s="178"/>
      <c r="AO11" s="179"/>
      <c r="AP11" s="180"/>
      <c r="AQ11" s="181"/>
      <c r="AR11" s="182"/>
      <c r="AS11" s="183"/>
      <c r="AT11" s="184"/>
      <c r="AU11" s="752"/>
      <c r="AV11" s="752"/>
    </row>
    <row r="12" spans="1:49" x14ac:dyDescent="0.3">
      <c r="Y12" s="185"/>
      <c r="AA12" s="186"/>
      <c r="AB12" s="187"/>
      <c r="AC12" s="188"/>
      <c r="AD12" s="189"/>
      <c r="AE12" s="190"/>
      <c r="AF12" s="191"/>
      <c r="AG12" s="192"/>
      <c r="AH12" s="193"/>
      <c r="AI12" s="194"/>
      <c r="AJ12" s="195"/>
      <c r="AK12" s="196"/>
      <c r="AL12" s="197"/>
      <c r="AM12" s="198"/>
      <c r="AN12" s="199"/>
      <c r="AO12" s="200"/>
      <c r="AP12" s="201"/>
      <c r="AQ12" s="202"/>
      <c r="AR12" s="203"/>
      <c r="AS12" s="204"/>
      <c r="AT12" s="205"/>
      <c r="AU12" s="752"/>
      <c r="AV12" s="752"/>
    </row>
    <row r="13" spans="1:49" x14ac:dyDescent="0.3">
      <c r="Y13" s="206"/>
      <c r="Z13" s="207"/>
      <c r="AA13" s="208"/>
      <c r="AB13" s="209"/>
      <c r="AC13" s="210"/>
      <c r="AD13" s="211"/>
      <c r="AE13" s="212"/>
      <c r="AF13" s="213"/>
      <c r="AG13" s="214"/>
      <c r="AH13" s="215"/>
      <c r="AI13" s="216"/>
      <c r="AJ13" s="217"/>
      <c r="AK13" s="218"/>
      <c r="AL13" s="219"/>
      <c r="AM13" s="220"/>
      <c r="AN13" s="221"/>
      <c r="AO13" s="222"/>
      <c r="AP13" s="223"/>
      <c r="AQ13" s="224"/>
      <c r="AR13" s="225"/>
      <c r="AS13" s="226"/>
      <c r="AT13" s="227"/>
      <c r="AU13" s="752"/>
      <c r="AV13" s="752"/>
    </row>
    <row r="14" spans="1:49" x14ac:dyDescent="0.3">
      <c r="Y14" s="228"/>
      <c r="Z14" s="229"/>
      <c r="AA14" s="230"/>
      <c r="AB14" s="231"/>
      <c r="AC14" s="232"/>
      <c r="AD14" s="233"/>
      <c r="AE14" s="234"/>
      <c r="AF14" s="235"/>
      <c r="AG14" s="236"/>
      <c r="AH14" s="237"/>
      <c r="AI14" s="238"/>
      <c r="AJ14" s="239"/>
      <c r="AK14" s="240"/>
      <c r="AL14" s="241"/>
      <c r="AM14" s="242"/>
      <c r="AN14" s="243"/>
      <c r="AO14" s="244"/>
      <c r="AP14" s="245"/>
      <c r="AQ14" s="246"/>
      <c r="AR14" s="247"/>
      <c r="AS14" s="248"/>
      <c r="AT14" s="249"/>
      <c r="AU14" s="752"/>
      <c r="AV14" s="752"/>
    </row>
    <row r="15" spans="1:49" x14ac:dyDescent="0.3">
      <c r="Y15" s="250"/>
      <c r="Z15" s="251"/>
      <c r="AA15" s="252"/>
      <c r="AB15" s="253"/>
      <c r="AC15" s="254"/>
      <c r="AD15" s="255"/>
      <c r="AE15" s="256"/>
      <c r="AF15" s="257"/>
      <c r="AG15" s="258"/>
      <c r="AH15" s="259"/>
      <c r="AI15" s="260"/>
      <c r="AJ15" s="261"/>
      <c r="AK15" s="262"/>
      <c r="AL15" s="263"/>
      <c r="AM15" s="264"/>
      <c r="AN15" s="265"/>
      <c r="AO15" s="266"/>
      <c r="AP15" s="267"/>
      <c r="AQ15" s="268"/>
      <c r="AR15" s="269"/>
      <c r="AS15" s="270"/>
      <c r="AT15" s="271"/>
      <c r="AU15" s="752"/>
      <c r="AV15" s="752"/>
    </row>
    <row r="16" spans="1:49" x14ac:dyDescent="0.3">
      <c r="Y16" s="294"/>
      <c r="Z16" s="295"/>
      <c r="AA16" s="296"/>
      <c r="AB16" s="297"/>
      <c r="AC16" s="298"/>
      <c r="AD16" s="299"/>
      <c r="AE16" s="300"/>
      <c r="AF16" s="301"/>
      <c r="AG16" s="302"/>
      <c r="AH16" s="303"/>
      <c r="AI16" s="304"/>
      <c r="AJ16" s="305"/>
      <c r="AK16" s="306"/>
      <c r="AL16" s="307"/>
      <c r="AM16" s="308"/>
      <c r="AN16" s="309"/>
      <c r="AO16" s="310"/>
      <c r="AP16" s="311"/>
      <c r="AQ16" s="312"/>
      <c r="AR16" s="313"/>
      <c r="AS16" s="314"/>
      <c r="AT16" s="315"/>
      <c r="AU16" s="752"/>
      <c r="AV16" s="752"/>
    </row>
    <row r="17" spans="25:48" x14ac:dyDescent="0.3">
      <c r="Y17" s="338"/>
      <c r="Z17" s="339"/>
      <c r="AA17" s="340"/>
      <c r="AB17" s="341"/>
      <c r="AC17" s="342"/>
      <c r="AD17" s="343"/>
      <c r="AE17" s="344"/>
      <c r="AF17" s="345"/>
      <c r="AG17" s="346"/>
      <c r="AH17" s="347"/>
      <c r="AI17" s="348"/>
      <c r="AJ17" s="349"/>
      <c r="AK17" s="350"/>
      <c r="AL17" s="351"/>
      <c r="AM17" s="352"/>
      <c r="AN17" s="353"/>
      <c r="AO17" s="354"/>
      <c r="AP17" s="355"/>
      <c r="AQ17" s="356"/>
      <c r="AR17" s="357"/>
      <c r="AS17" s="358"/>
      <c r="AT17" s="359"/>
      <c r="AU17" s="752"/>
      <c r="AV17" s="752"/>
    </row>
    <row r="18" spans="25:48" x14ac:dyDescent="0.3">
      <c r="Y18" s="360"/>
      <c r="Z18" s="752"/>
      <c r="AA18" s="361"/>
      <c r="AB18" s="362"/>
      <c r="AC18" s="363"/>
      <c r="AD18" s="364"/>
      <c r="AE18" s="365"/>
      <c r="AF18" s="366"/>
      <c r="AG18" s="367"/>
      <c r="AH18" s="368"/>
      <c r="AI18" s="369"/>
      <c r="AJ18" s="370"/>
      <c r="AK18" s="371"/>
      <c r="AL18" s="372"/>
      <c r="AM18" s="373"/>
      <c r="AN18" s="374"/>
      <c r="AO18" s="375"/>
      <c r="AP18" s="376"/>
      <c r="AQ18" s="377"/>
      <c r="AR18" s="378"/>
      <c r="AS18" s="379"/>
      <c r="AT18" s="380"/>
      <c r="AU18" s="752"/>
      <c r="AV18" s="752"/>
    </row>
    <row r="19" spans="25:48" x14ac:dyDescent="0.3">
      <c r="Y19" s="381"/>
      <c r="Z19" s="382"/>
      <c r="AA19" s="383"/>
      <c r="AB19" s="384"/>
      <c r="AC19" s="385"/>
      <c r="AD19" s="386"/>
      <c r="AE19" s="387"/>
      <c r="AF19" s="388"/>
      <c r="AG19" s="389"/>
      <c r="AH19" s="390"/>
      <c r="AI19" s="391"/>
      <c r="AJ19" s="392"/>
      <c r="AK19" s="393"/>
      <c r="AL19" s="394"/>
      <c r="AM19" s="395"/>
      <c r="AN19" s="396"/>
      <c r="AO19" s="397"/>
      <c r="AP19" s="398"/>
      <c r="AQ19" s="399"/>
      <c r="AR19" s="400"/>
      <c r="AS19" s="401"/>
      <c r="AT19" s="402"/>
      <c r="AU19" s="752"/>
      <c r="AV19" s="752"/>
    </row>
    <row r="20" spans="25:48" x14ac:dyDescent="0.3">
      <c r="Y20" s="403"/>
      <c r="Z20" s="404"/>
      <c r="AA20" s="405"/>
      <c r="AB20" s="406"/>
      <c r="AC20" s="407"/>
      <c r="AD20" s="408"/>
      <c r="AE20" s="409"/>
      <c r="AF20" s="410"/>
      <c r="AG20" s="411"/>
      <c r="AH20" s="412"/>
      <c r="AI20" s="413"/>
      <c r="AJ20" s="414"/>
      <c r="AK20" s="415"/>
      <c r="AL20" s="416"/>
      <c r="AM20" s="417"/>
      <c r="AN20" s="418"/>
      <c r="AO20" s="419"/>
      <c r="AP20" s="420"/>
      <c r="AQ20" s="421"/>
      <c r="AR20" s="422"/>
      <c r="AS20" s="423"/>
      <c r="AT20" s="424"/>
      <c r="AU20" s="752"/>
      <c r="AV20" s="752"/>
    </row>
    <row r="21" spans="25:48" x14ac:dyDescent="0.3">
      <c r="Y21" s="425"/>
      <c r="Z21" s="426"/>
      <c r="AA21" s="427"/>
      <c r="AB21" s="428"/>
      <c r="AC21" s="429"/>
      <c r="AD21" s="430"/>
      <c r="AE21" s="431"/>
      <c r="AF21" s="432"/>
      <c r="AG21" s="433"/>
      <c r="AH21" s="434"/>
      <c r="AI21" s="435"/>
      <c r="AJ21" s="436"/>
      <c r="AK21" s="437"/>
      <c r="AL21" s="438"/>
      <c r="AM21" s="439"/>
      <c r="AN21" s="440"/>
      <c r="AO21" s="441"/>
      <c r="AP21" s="442"/>
      <c r="AQ21" s="443"/>
      <c r="AR21" s="444"/>
      <c r="AS21" s="445"/>
      <c r="AT21" s="446"/>
      <c r="AU21" s="752"/>
      <c r="AV21" s="752"/>
    </row>
    <row r="22" spans="25:48" x14ac:dyDescent="0.3">
      <c r="Y22" s="447"/>
      <c r="Z22" s="448"/>
      <c r="AA22" s="449"/>
      <c r="AB22" s="450"/>
      <c r="AC22" s="451"/>
      <c r="AD22" s="452"/>
      <c r="AE22" s="453"/>
      <c r="AF22" s="454"/>
      <c r="AG22" s="455"/>
      <c r="AH22" s="456"/>
      <c r="AI22" s="457"/>
      <c r="AJ22" s="458"/>
      <c r="AK22" s="459"/>
      <c r="AL22" s="460"/>
      <c r="AM22" s="461"/>
      <c r="AN22" s="462"/>
      <c r="AO22" s="463"/>
      <c r="AP22" s="464"/>
      <c r="AQ22" s="465"/>
      <c r="AR22" s="466"/>
      <c r="AS22" s="467"/>
      <c r="AT22" s="468"/>
      <c r="AU22" s="752"/>
      <c r="AV22" s="752"/>
    </row>
    <row r="23" spans="25:48" x14ac:dyDescent="0.3">
      <c r="Y23" s="469"/>
      <c r="Z23" s="470"/>
      <c r="AA23" s="471"/>
      <c r="AB23" s="472"/>
      <c r="AC23" s="473"/>
      <c r="AD23" s="474"/>
      <c r="AE23" s="475"/>
      <c r="AF23" s="476"/>
      <c r="AG23" s="477"/>
      <c r="AH23" s="478"/>
      <c r="AI23" s="479"/>
      <c r="AJ23" s="480"/>
      <c r="AK23" s="481"/>
      <c r="AL23" s="482"/>
      <c r="AM23" s="483"/>
      <c r="AN23" s="484"/>
      <c r="AO23" s="485"/>
      <c r="AP23" s="486"/>
      <c r="AQ23" s="487"/>
      <c r="AR23" s="488"/>
      <c r="AS23" s="489"/>
      <c r="AT23" s="490"/>
      <c r="AU23" s="752"/>
      <c r="AV23" s="752"/>
    </row>
    <row r="24" spans="25:48" x14ac:dyDescent="0.3">
      <c r="Y24" s="491"/>
      <c r="Z24" s="492"/>
      <c r="AA24" s="493"/>
      <c r="AB24" s="494"/>
      <c r="AC24" s="495"/>
      <c r="AD24" s="496"/>
      <c r="AE24" s="497"/>
      <c r="AF24" s="498"/>
      <c r="AG24" s="499"/>
      <c r="AH24" s="500"/>
      <c r="AI24" s="501"/>
      <c r="AJ24" s="502"/>
      <c r="AK24" s="503"/>
      <c r="AL24" s="504"/>
      <c r="AM24" s="505"/>
      <c r="AN24" s="506"/>
      <c r="AO24" s="507"/>
      <c r="AP24" s="508"/>
      <c r="AQ24" s="509"/>
      <c r="AR24" s="510"/>
      <c r="AS24" s="511"/>
      <c r="AT24" s="512"/>
      <c r="AU24" s="752"/>
      <c r="AV24" s="752"/>
    </row>
    <row r="25" spans="25:48" x14ac:dyDescent="0.3">
      <c r="Y25" s="513"/>
      <c r="Z25" s="514"/>
      <c r="AA25" s="515"/>
      <c r="AB25" s="516"/>
      <c r="AC25" s="517"/>
      <c r="AD25" s="518"/>
      <c r="AE25" s="519"/>
      <c r="AF25" s="520"/>
      <c r="AG25" s="521"/>
      <c r="AH25" s="522"/>
      <c r="AI25" s="523"/>
      <c r="AJ25" s="524"/>
      <c r="AK25" s="525"/>
      <c r="AL25" s="526"/>
      <c r="AM25" s="527"/>
      <c r="AN25" s="528"/>
      <c r="AO25" s="529"/>
      <c r="AP25" s="530"/>
      <c r="AQ25" s="531"/>
      <c r="AR25" s="532"/>
      <c r="AS25" s="533"/>
      <c r="AT25" s="534"/>
      <c r="AU25" s="752"/>
      <c r="AV25" s="752"/>
    </row>
    <row r="26" spans="25:48" x14ac:dyDescent="0.3">
      <c r="Y26" s="535"/>
      <c r="Z26" s="536"/>
      <c r="AA26" s="537"/>
      <c r="AB26" s="538"/>
      <c r="AC26" s="539"/>
      <c r="AD26" s="540"/>
      <c r="AE26" s="541"/>
      <c r="AF26" s="542"/>
      <c r="AG26" s="543"/>
      <c r="AH26" s="544"/>
      <c r="AI26" s="545"/>
      <c r="AJ26" s="546"/>
      <c r="AK26" s="547"/>
      <c r="AL26" s="548"/>
      <c r="AM26" s="549"/>
      <c r="AN26" s="550"/>
      <c r="AO26" s="551"/>
      <c r="AP26" s="552"/>
      <c r="AQ26" s="553"/>
      <c r="AR26" s="554"/>
      <c r="AS26" s="555"/>
      <c r="AT26" s="556"/>
      <c r="AU26" s="752"/>
      <c r="AV26" s="752"/>
    </row>
    <row r="27" spans="25:48" x14ac:dyDescent="0.3">
      <c r="Y27" s="557"/>
      <c r="Z27" s="558"/>
      <c r="AA27" s="559"/>
      <c r="AB27" s="560"/>
      <c r="AC27" s="561"/>
      <c r="AD27" s="562"/>
      <c r="AE27" s="563"/>
      <c r="AF27" s="564"/>
      <c r="AG27" s="565"/>
      <c r="AH27" s="566"/>
      <c r="AI27" s="567"/>
      <c r="AJ27" s="568"/>
      <c r="AK27" s="569"/>
      <c r="AL27" s="570"/>
      <c r="AM27" s="571"/>
      <c r="AN27" s="572"/>
      <c r="AO27" s="573"/>
      <c r="AP27" s="574"/>
      <c r="AQ27" s="575"/>
      <c r="AR27" s="576"/>
      <c r="AS27" s="577"/>
      <c r="AT27" s="578"/>
      <c r="AU27" s="752"/>
      <c r="AV27" s="752"/>
    </row>
    <row r="28" spans="25:48" x14ac:dyDescent="0.3">
      <c r="Y28" s="579"/>
      <c r="Z28" s="580"/>
      <c r="AA28" s="581"/>
      <c r="AB28" s="582"/>
      <c r="AC28" s="583"/>
      <c r="AD28" s="584"/>
      <c r="AE28" s="585"/>
      <c r="AF28" s="586"/>
      <c r="AG28" s="587"/>
      <c r="AH28" s="588"/>
      <c r="AI28" s="589"/>
      <c r="AJ28" s="590"/>
      <c r="AK28" s="591"/>
      <c r="AL28" s="592"/>
      <c r="AM28" s="593"/>
      <c r="AN28" s="594"/>
      <c r="AO28" s="595"/>
      <c r="AP28" s="596"/>
      <c r="AQ28" s="597"/>
      <c r="AR28" s="598"/>
      <c r="AS28" s="599"/>
      <c r="AT28" s="600"/>
      <c r="AU28" s="752"/>
      <c r="AV28" s="752"/>
    </row>
    <row r="29" spans="25:48" x14ac:dyDescent="0.3">
      <c r="Y29" s="601"/>
      <c r="Z29" s="602"/>
      <c r="AA29" s="603"/>
      <c r="AB29" s="604"/>
      <c r="AC29" s="605"/>
      <c r="AD29" s="606"/>
      <c r="AE29" s="607"/>
      <c r="AF29" s="608"/>
      <c r="AG29" s="609"/>
      <c r="AH29" s="610"/>
      <c r="AI29" s="611"/>
      <c r="AJ29" s="612"/>
      <c r="AK29" s="613"/>
      <c r="AL29" s="614"/>
      <c r="AM29" s="615"/>
      <c r="AN29" s="616"/>
      <c r="AO29" s="617"/>
      <c r="AP29" s="618"/>
      <c r="AQ29" s="619"/>
      <c r="AR29" s="620"/>
      <c r="AS29" s="621"/>
      <c r="AT29" s="622"/>
      <c r="AU29" s="752"/>
      <c r="AV29" s="752"/>
    </row>
    <row r="30" spans="25:48" x14ac:dyDescent="0.3">
      <c r="Y30" s="623"/>
      <c r="Z30" s="624"/>
      <c r="AA30" s="625"/>
      <c r="AB30" s="626"/>
      <c r="AC30" s="627"/>
      <c r="AD30" s="628"/>
      <c r="AE30" s="629"/>
      <c r="AF30" s="630"/>
      <c r="AG30" s="631"/>
      <c r="AH30" s="632"/>
      <c r="AI30" s="633"/>
      <c r="AJ30" s="634"/>
      <c r="AK30" s="635"/>
      <c r="AL30" s="636"/>
      <c r="AM30" s="637"/>
      <c r="AN30" s="638"/>
      <c r="AO30" s="639"/>
      <c r="AP30" s="640"/>
      <c r="AQ30" s="641"/>
      <c r="AR30" s="642"/>
      <c r="AS30" s="643"/>
      <c r="AT30" s="644"/>
      <c r="AU30" s="752"/>
      <c r="AV30" s="752"/>
    </row>
    <row r="31" spans="25:48" x14ac:dyDescent="0.3">
      <c r="Y31" s="645"/>
      <c r="Z31" s="646"/>
      <c r="AA31" s="647"/>
      <c r="AB31" s="648"/>
      <c r="AC31" s="649"/>
      <c r="AD31" s="650"/>
      <c r="AE31" s="651"/>
      <c r="AF31" s="652"/>
      <c r="AG31" s="653"/>
      <c r="AH31" s="654"/>
      <c r="AI31" s="655"/>
      <c r="AJ31" s="656"/>
      <c r="AK31" s="657"/>
      <c r="AL31" s="658"/>
      <c r="AM31" s="659"/>
      <c r="AN31" s="660"/>
      <c r="AO31" s="661"/>
      <c r="AP31" s="662"/>
      <c r="AQ31" s="663"/>
      <c r="AR31" s="664"/>
      <c r="AS31" s="665"/>
      <c r="AT31" s="666"/>
      <c r="AU31" s="752"/>
      <c r="AV31" s="752"/>
    </row>
    <row r="32" spans="25:48" x14ac:dyDescent="0.3">
      <c r="Y32" s="689"/>
      <c r="Z32" s="752"/>
      <c r="AA32" s="690"/>
      <c r="AB32" s="691"/>
      <c r="AC32" s="692"/>
      <c r="AD32" s="693"/>
      <c r="AE32" s="694"/>
      <c r="AF32" s="695"/>
      <c r="AG32" s="696"/>
      <c r="AH32" s="697"/>
      <c r="AI32" s="698"/>
      <c r="AJ32" s="699"/>
      <c r="AK32" s="700"/>
      <c r="AL32" s="701"/>
      <c r="AM32" s="702"/>
      <c r="AN32" s="703"/>
      <c r="AO32" s="704"/>
      <c r="AP32" s="705"/>
      <c r="AQ32" s="706"/>
      <c r="AR32" s="707"/>
      <c r="AS32" s="708"/>
      <c r="AT32" s="709"/>
      <c r="AU32" s="752"/>
      <c r="AV32" s="752"/>
    </row>
    <row r="33" spans="25:48" x14ac:dyDescent="0.3">
      <c r="Y33" s="710"/>
      <c r="Z33" s="711"/>
      <c r="AA33" s="712"/>
      <c r="AB33" s="713"/>
      <c r="AC33" s="714"/>
      <c r="AD33" s="715"/>
      <c r="AE33" s="716"/>
      <c r="AF33" s="717"/>
      <c r="AG33" s="718"/>
      <c r="AH33" s="719"/>
      <c r="AI33" s="720"/>
      <c r="AJ33" s="721"/>
      <c r="AK33" s="722"/>
      <c r="AL33" s="723"/>
      <c r="AM33" s="724"/>
      <c r="AN33" s="725"/>
      <c r="AO33" s="726"/>
      <c r="AP33" s="727"/>
      <c r="AQ33" s="728"/>
      <c r="AR33" s="729"/>
      <c r="AS33" s="730"/>
      <c r="AT33" s="731"/>
      <c r="AU33" s="752"/>
      <c r="AV33" s="752"/>
    </row>
    <row r="34" spans="25:48" x14ac:dyDescent="0.3">
      <c r="Y34" s="732"/>
      <c r="Z34" s="752"/>
      <c r="AA34" s="733"/>
      <c r="AB34" s="734"/>
      <c r="AC34" s="735"/>
      <c r="AD34" s="736"/>
      <c r="AE34" s="737"/>
      <c r="AF34" s="738"/>
      <c r="AG34" s="739"/>
      <c r="AH34" s="740"/>
      <c r="AI34" s="741"/>
      <c r="AJ34" s="742"/>
      <c r="AK34" s="743"/>
      <c r="AL34" s="744"/>
      <c r="AM34" s="745"/>
      <c r="AN34" s="746"/>
      <c r="AO34" s="747"/>
      <c r="AP34" s="748"/>
      <c r="AQ34" s="749"/>
      <c r="AR34" s="750"/>
      <c r="AS34" s="751"/>
      <c r="AT34" s="752"/>
      <c r="AU34" s="752"/>
      <c r="AV34" s="752"/>
    </row>
    <row r="36" spans="25:48" x14ac:dyDescent="0.3">
      <c r="Y36" s="272"/>
      <c r="Z36" s="273"/>
      <c r="AA36" s="274"/>
      <c r="AB36" s="275"/>
      <c r="AC36" s="276"/>
      <c r="AD36" s="277"/>
      <c r="AE36" s="278"/>
      <c r="AF36" s="279"/>
      <c r="AG36" s="280"/>
      <c r="AH36" s="281"/>
      <c r="AI36" s="282"/>
      <c r="AJ36" s="283"/>
      <c r="AK36" s="284"/>
      <c r="AL36" s="285"/>
      <c r="AM36" s="286"/>
      <c r="AN36" s="287"/>
      <c r="AO36" s="288"/>
      <c r="AP36" s="289"/>
      <c r="AQ36" s="290"/>
      <c r="AR36" s="291"/>
      <c r="AS36" s="292"/>
      <c r="AT36" s="293"/>
      <c r="AU36" s="752"/>
      <c r="AV36" s="752"/>
    </row>
    <row r="37" spans="25:48" x14ac:dyDescent="0.3">
      <c r="Y37" s="316"/>
      <c r="Z37" s="317"/>
      <c r="AA37" s="318"/>
      <c r="AB37" s="319"/>
      <c r="AC37" s="320"/>
      <c r="AD37" s="321"/>
      <c r="AE37" s="322"/>
      <c r="AF37" s="323"/>
      <c r="AG37" s="324"/>
      <c r="AH37" s="325"/>
      <c r="AI37" s="326"/>
      <c r="AJ37" s="327"/>
      <c r="AK37" s="328"/>
      <c r="AL37" s="329"/>
      <c r="AM37" s="330"/>
      <c r="AN37" s="331"/>
      <c r="AO37" s="332"/>
      <c r="AP37" s="333"/>
      <c r="AQ37" s="334"/>
      <c r="AR37" s="335"/>
      <c r="AS37" s="336"/>
      <c r="AT37" s="337"/>
      <c r="AU37" s="752"/>
      <c r="AV37" s="752"/>
    </row>
    <row r="38" spans="25:48" x14ac:dyDescent="0.3">
      <c r="Y38" s="667"/>
      <c r="Z38" s="668"/>
      <c r="AA38" s="669"/>
      <c r="AB38" s="670"/>
      <c r="AC38" s="671"/>
      <c r="AD38" s="672"/>
      <c r="AE38" s="673"/>
      <c r="AF38" s="674"/>
      <c r="AG38" s="675"/>
      <c r="AH38" s="676"/>
      <c r="AI38" s="677"/>
      <c r="AJ38" s="678"/>
      <c r="AK38" s="679"/>
      <c r="AL38" s="680"/>
      <c r="AM38" s="681"/>
      <c r="AN38" s="682"/>
      <c r="AO38" s="683"/>
      <c r="AP38" s="684"/>
      <c r="AQ38" s="685"/>
      <c r="AR38" s="686"/>
      <c r="AS38" s="687"/>
      <c r="AT38" s="688"/>
      <c r="AU38" s="752"/>
      <c r="AV38" s="752"/>
    </row>
  </sheetData>
  <sortState ref="A3:AW34">
    <sortCondition ref="A3:A34"/>
  </sortState>
  <mergeCells count="3">
    <mergeCell ref="B1:H1"/>
    <mergeCell ref="J1:O1"/>
    <mergeCell ref="Y1:A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8862-684B-4D5E-B752-5FAD34D62168}">
  <dimension ref="A1:G14"/>
  <sheetViews>
    <sheetView tabSelected="1" workbookViewId="0">
      <selection activeCell="G23" sqref="G23"/>
    </sheetView>
  </sheetViews>
  <sheetFormatPr defaultRowHeight="14.4" x14ac:dyDescent="0.3"/>
  <sheetData>
    <row r="1" spans="1:7" x14ac:dyDescent="0.3">
      <c r="A1" t="s">
        <v>52</v>
      </c>
      <c r="E1" t="s">
        <v>55</v>
      </c>
    </row>
    <row r="2" spans="1:7" x14ac:dyDescent="0.3">
      <c r="A2" t="s">
        <v>13</v>
      </c>
      <c r="B2">
        <v>98</v>
      </c>
      <c r="E2">
        <v>0</v>
      </c>
      <c r="F2" t="s">
        <v>10</v>
      </c>
      <c r="G2" t="s">
        <v>65</v>
      </c>
    </row>
    <row r="3" spans="1:7" x14ac:dyDescent="0.3">
      <c r="A3" t="s">
        <v>12</v>
      </c>
      <c r="B3">
        <v>95</v>
      </c>
      <c r="E3">
        <v>60</v>
      </c>
      <c r="F3" t="s">
        <v>19</v>
      </c>
      <c r="G3" t="s">
        <v>64</v>
      </c>
    </row>
    <row r="4" spans="1:7" x14ac:dyDescent="0.3">
      <c r="A4" t="s">
        <v>11</v>
      </c>
      <c r="B4">
        <v>92</v>
      </c>
      <c r="E4">
        <v>67</v>
      </c>
      <c r="F4" t="s">
        <v>50</v>
      </c>
      <c r="G4" t="s">
        <v>63</v>
      </c>
    </row>
    <row r="5" spans="1:7" x14ac:dyDescent="0.3">
      <c r="A5" t="s">
        <v>9</v>
      </c>
      <c r="B5">
        <v>88</v>
      </c>
      <c r="E5">
        <v>70</v>
      </c>
      <c r="F5" t="s">
        <v>18</v>
      </c>
      <c r="G5" t="s">
        <v>62</v>
      </c>
    </row>
    <row r="6" spans="1:7" x14ac:dyDescent="0.3">
      <c r="A6" t="s">
        <v>14</v>
      </c>
      <c r="B6">
        <v>85</v>
      </c>
      <c r="E6">
        <v>73</v>
      </c>
      <c r="F6" t="s">
        <v>15</v>
      </c>
      <c r="G6" t="s">
        <v>61</v>
      </c>
    </row>
    <row r="7" spans="1:7" x14ac:dyDescent="0.3">
      <c r="A7" t="s">
        <v>16</v>
      </c>
      <c r="B7">
        <v>82</v>
      </c>
      <c r="E7">
        <v>77</v>
      </c>
      <c r="F7" t="s">
        <v>17</v>
      </c>
      <c r="G7" t="s">
        <v>60</v>
      </c>
    </row>
    <row r="8" spans="1:7" x14ac:dyDescent="0.3">
      <c r="A8" t="s">
        <v>17</v>
      </c>
      <c r="B8">
        <v>78</v>
      </c>
      <c r="E8">
        <v>80</v>
      </c>
      <c r="F8" t="s">
        <v>16</v>
      </c>
      <c r="G8" t="s">
        <v>59</v>
      </c>
    </row>
    <row r="9" spans="1:7" x14ac:dyDescent="0.3">
      <c r="A9" t="s">
        <v>15</v>
      </c>
      <c r="B9">
        <v>75</v>
      </c>
      <c r="E9">
        <v>83</v>
      </c>
      <c r="F9" t="s">
        <v>14</v>
      </c>
      <c r="G9" t="s">
        <v>58</v>
      </c>
    </row>
    <row r="10" spans="1:7" x14ac:dyDescent="0.3">
      <c r="A10" t="s">
        <v>18</v>
      </c>
      <c r="B10">
        <v>72</v>
      </c>
      <c r="E10">
        <v>87</v>
      </c>
      <c r="F10" t="s">
        <v>9</v>
      </c>
      <c r="G10" t="s">
        <v>57</v>
      </c>
    </row>
    <row r="11" spans="1:7" x14ac:dyDescent="0.3">
      <c r="A11" t="s">
        <v>50</v>
      </c>
      <c r="B11">
        <v>68</v>
      </c>
      <c r="E11">
        <v>90</v>
      </c>
      <c r="F11" t="s">
        <v>11</v>
      </c>
      <c r="G11" t="s">
        <v>56</v>
      </c>
    </row>
    <row r="12" spans="1:7" x14ac:dyDescent="0.3">
      <c r="A12" t="s">
        <v>19</v>
      </c>
      <c r="B12">
        <v>65</v>
      </c>
      <c r="E12">
        <v>94</v>
      </c>
      <c r="F12" t="s">
        <v>12</v>
      </c>
      <c r="G12" t="s">
        <v>66</v>
      </c>
    </row>
    <row r="13" spans="1:7" x14ac:dyDescent="0.3">
      <c r="A13" t="s">
        <v>51</v>
      </c>
      <c r="B13">
        <v>62</v>
      </c>
    </row>
    <row r="14" spans="1:7" x14ac:dyDescent="0.3">
      <c r="A14" t="s">
        <v>10</v>
      </c>
      <c r="B14">
        <v>0</v>
      </c>
    </row>
  </sheetData>
  <sortState ref="G2:H12">
    <sortCondition descending="1" ref="H2:H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COMP585.001.SP21</vt:lpstr>
      <vt:lpstr>CON</vt:lpstr>
      <vt:lpstr>L2N</vt:lpstr>
      <vt:lpstr>N2L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2021-05-10T01:49:29Z</dcterms:created>
  <dcterms:modified xsi:type="dcterms:W3CDTF">2021-05-14T17:20:44Z</dcterms:modified>
</cp:coreProperties>
</file>